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Sheet1!$N$1:$N$24</definedName>
  </definedNames>
  <calcPr calcId="144525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14" i="1"/>
  <c r="H6" i="1"/>
  <c r="H7" i="1"/>
  <c r="H8" i="1"/>
  <c r="H9" i="1"/>
  <c r="H10" i="1"/>
  <c r="H11" i="1"/>
  <c r="H5" i="1"/>
  <c r="K16" i="1" l="1"/>
  <c r="K17" i="1"/>
  <c r="K15" i="1"/>
  <c r="K14" i="1"/>
  <c r="I16" i="1"/>
  <c r="I17" i="1"/>
  <c r="I15" i="1"/>
  <c r="I18" i="1"/>
  <c r="I19" i="1"/>
  <c r="I20" i="1"/>
  <c r="I21" i="1"/>
  <c r="I22" i="1"/>
  <c r="I23" i="1"/>
  <c r="I24" i="1"/>
  <c r="I14" i="1"/>
  <c r="K8" i="1"/>
  <c r="K6" i="1"/>
  <c r="K7" i="1"/>
  <c r="K5" i="1"/>
  <c r="I8" i="1"/>
  <c r="I6" i="1"/>
  <c r="L6" i="1" s="1"/>
  <c r="I7" i="1"/>
  <c r="I9" i="1"/>
  <c r="I10" i="1"/>
  <c r="I11" i="1"/>
  <c r="I5" i="1"/>
  <c r="L7" i="1" l="1"/>
  <c r="L8" i="1"/>
  <c r="L14" i="1"/>
  <c r="L15" i="1"/>
  <c r="L17" i="1"/>
  <c r="L5" i="1"/>
  <c r="L16" i="1"/>
</calcChain>
</file>

<file path=xl/sharedStrings.xml><?xml version="1.0" encoding="utf-8"?>
<sst xmlns="http://schemas.openxmlformats.org/spreadsheetml/2006/main" count="157" uniqueCount="85">
  <si>
    <t>报名序号</t>
  </si>
  <si>
    <t>姓名</t>
  </si>
  <si>
    <t>报考单位及代码</t>
    <phoneticPr fontId="5" type="noConversion"/>
  </si>
  <si>
    <t>报考岗位及代码</t>
    <phoneticPr fontId="5" type="noConversion"/>
  </si>
  <si>
    <t>招聘人数</t>
    <phoneticPr fontId="2" type="noConversion"/>
  </si>
  <si>
    <t>考号</t>
    <phoneticPr fontId="2" type="noConversion"/>
  </si>
  <si>
    <t>排名</t>
    <phoneticPr fontId="5" type="noConversion"/>
  </si>
  <si>
    <t>11793</t>
  </si>
  <si>
    <t>李飞</t>
  </si>
  <si>
    <t>2016076贵阳信息技术研究院（中科院软件所贵阳分部）</t>
  </si>
  <si>
    <t>01专业技术人员</t>
  </si>
  <si>
    <t>20101881423</t>
  </si>
  <si>
    <t>20713</t>
  </si>
  <si>
    <t>李正道</t>
  </si>
  <si>
    <t>20101120719</t>
  </si>
  <si>
    <t>11346</t>
  </si>
  <si>
    <t>班海琴</t>
  </si>
  <si>
    <t>20101901819</t>
  </si>
  <si>
    <t>03442</t>
  </si>
  <si>
    <t>兰澜</t>
  </si>
  <si>
    <t>20101906601</t>
  </si>
  <si>
    <t>14976</t>
  </si>
  <si>
    <t>陈尧</t>
  </si>
  <si>
    <t>20101907329</t>
  </si>
  <si>
    <t>12567</t>
  </si>
  <si>
    <t>毛成林</t>
  </si>
  <si>
    <t>20101981605</t>
  </si>
  <si>
    <t>06441</t>
  </si>
  <si>
    <t>艾大清</t>
  </si>
  <si>
    <t>20101905316</t>
  </si>
  <si>
    <t>21758</t>
  </si>
  <si>
    <t>黄俊锡</t>
  </si>
  <si>
    <t>02专业技术人员</t>
  </si>
  <si>
    <t>20101881829</t>
  </si>
  <si>
    <t>25942</t>
  </si>
  <si>
    <t>丁常智</t>
  </si>
  <si>
    <t>20101980420</t>
  </si>
  <si>
    <t>00032</t>
  </si>
  <si>
    <t>张辽</t>
  </si>
  <si>
    <t>20101880320</t>
  </si>
  <si>
    <t>10944</t>
  </si>
  <si>
    <t>潘万根</t>
  </si>
  <si>
    <t>20101390621</t>
  </si>
  <si>
    <t>03167</t>
  </si>
  <si>
    <t>穆斌</t>
  </si>
  <si>
    <t>20101900919</t>
  </si>
  <si>
    <t>16514</t>
  </si>
  <si>
    <t>刘玮</t>
  </si>
  <si>
    <t>20101982322</t>
  </si>
  <si>
    <t>13520</t>
  </si>
  <si>
    <t>丰佩琼</t>
  </si>
  <si>
    <t>20101902118</t>
  </si>
  <si>
    <t>18820</t>
  </si>
  <si>
    <t>张艳</t>
  </si>
  <si>
    <t>20101906230</t>
  </si>
  <si>
    <t>04627</t>
  </si>
  <si>
    <t>杨琼</t>
  </si>
  <si>
    <t>20101905811</t>
  </si>
  <si>
    <t>08016</t>
  </si>
  <si>
    <t>吴德凤</t>
  </si>
  <si>
    <t>20101901504</t>
  </si>
  <si>
    <t>23789</t>
  </si>
  <si>
    <t>陈鹏</t>
  </si>
  <si>
    <t>20101905002</t>
  </si>
  <si>
    <t>贵阳信息技术研究院2016年专业测试成绩排名及进入面试人员情况一览表</t>
    <phoneticPr fontId="2" type="noConversion"/>
  </si>
  <si>
    <t>专业测试成绩</t>
    <phoneticPr fontId="5" type="noConversion"/>
  </si>
  <si>
    <t>是否进入面试</t>
    <phoneticPr fontId="5" type="noConversion"/>
  </si>
  <si>
    <t>备注</t>
    <phoneticPr fontId="2" type="noConversion"/>
  </si>
  <si>
    <t>自愿弃考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</si>
  <si>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</si>
  <si>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</si>
  <si>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</si>
  <si>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笔试成绩</t>
    <phoneticPr fontId="2" type="noConversion"/>
  </si>
  <si>
    <t>是</t>
    <phoneticPr fontId="2" type="noConversion"/>
  </si>
  <si>
    <t>4</t>
    <phoneticPr fontId="2" type="noConversion"/>
  </si>
  <si>
    <t>4</t>
    <phoneticPr fontId="2" type="noConversion"/>
  </si>
  <si>
    <t>2</t>
    <phoneticPr fontId="2" type="noConversion"/>
  </si>
  <si>
    <t>3</t>
    <phoneticPr fontId="2" type="noConversion"/>
  </si>
  <si>
    <t>30%占比得分</t>
    <phoneticPr fontId="2" type="noConversion"/>
  </si>
  <si>
    <t>40%占比得分</t>
    <phoneticPr fontId="2" type="noConversion"/>
  </si>
  <si>
    <t>总分</t>
    <phoneticPr fontId="2" type="noConversion"/>
  </si>
  <si>
    <t>未达合格分数线</t>
    <phoneticPr fontId="2" type="noConversion"/>
  </si>
  <si>
    <t>折算百分成绩</t>
    <phoneticPr fontId="2" type="noConversion"/>
  </si>
  <si>
    <t>01岗位</t>
    <phoneticPr fontId="2" type="noConversion"/>
  </si>
  <si>
    <r>
      <t>02</t>
    </r>
    <r>
      <rPr>
        <sz val="10"/>
        <color theme="1"/>
        <rFont val="宋体"/>
        <family val="3"/>
        <charset val="134"/>
      </rPr>
      <t>岗位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</si>
</sst>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 x14ac:knownFonts="1">
    <font>
      <sz val="11"/>
      <color theme="1"/>
      <name val="宋体"/>
      <family val="2"/>
      <scheme val="minor"/>
    </font>
    <font>
      <sz val="18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0" fillId="0" borderId="3" xfId="0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Q12" sqref="Q12"/>
    </sheetView>
  </sheetViews>
  <sheetFormatPr defaultRowHeight="13.5" x14ac:dyDescent="0.15"/>
  <cols>
    <col min="1" max="1" width="7.375" customWidth="1"/>
    <col min="2" max="2" width="6.5" customWidth="1"/>
    <col min="3" max="3" width="25.375" customWidth="1"/>
    <col min="4" max="4" width="13.625" customWidth="1"/>
    <col min="5" max="5" width="8.625" customWidth="1"/>
    <col min="6" max="6" width="12" customWidth="1"/>
    <col min="7" max="8" width="10.125" customWidth="1"/>
    <col min="9" max="9" width="9.625" customWidth="1"/>
    <col min="10" max="10" width="9.75" customWidth="1"/>
    <col min="11" max="11" width="10.5" customWidth="1"/>
    <col min="12" max="12" width="7.25" customWidth="1"/>
    <col min="14" max="14" width="10.25" customWidth="1"/>
    <col min="15" max="15" width="15.25" customWidth="1"/>
  </cols>
  <sheetData>
    <row r="1" spans="1:15" ht="22.5" x14ac:dyDescent="0.25">
      <c r="A1" s="11" t="s">
        <v>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22.5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1.25" customHeight="1" x14ac:dyDescent="0.2">
      <c r="A3" s="8" t="s">
        <v>83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x14ac:dyDescent="0.15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72</v>
      </c>
      <c r="H4" s="2" t="s">
        <v>82</v>
      </c>
      <c r="I4" s="2" t="s">
        <v>78</v>
      </c>
      <c r="J4" s="2" t="s">
        <v>65</v>
      </c>
      <c r="K4" s="2" t="s">
        <v>79</v>
      </c>
      <c r="L4" s="2" t="s">
        <v>80</v>
      </c>
      <c r="M4" s="2" t="s">
        <v>6</v>
      </c>
      <c r="N4" s="3" t="s">
        <v>66</v>
      </c>
      <c r="O4" s="2" t="s">
        <v>67</v>
      </c>
    </row>
    <row r="5" spans="1:15" ht="14.25" x14ac:dyDescent="0.2">
      <c r="A5" s="4" t="s">
        <v>12</v>
      </c>
      <c r="B5" s="4" t="s">
        <v>13</v>
      </c>
      <c r="C5" s="4" t="s">
        <v>9</v>
      </c>
      <c r="D5" s="4" t="s">
        <v>10</v>
      </c>
      <c r="E5" s="1">
        <v>2</v>
      </c>
      <c r="F5" s="1" t="s">
        <v>14</v>
      </c>
      <c r="G5" s="1">
        <v>107</v>
      </c>
      <c r="H5" s="6">
        <f>SUM(G5*2/3)</f>
        <v>71.333333333333329</v>
      </c>
      <c r="I5" s="6">
        <f>G5*2/3*0.3</f>
        <v>21.4</v>
      </c>
      <c r="J5" s="1">
        <v>74</v>
      </c>
      <c r="K5" s="1">
        <f>SUM(J5*0.4)</f>
        <v>29.6</v>
      </c>
      <c r="L5" s="6">
        <f>SUM(I5+K5)</f>
        <v>51</v>
      </c>
      <c r="M5" s="7">
        <v>1</v>
      </c>
      <c r="N5" s="2" t="s">
        <v>69</v>
      </c>
      <c r="O5" s="5"/>
    </row>
    <row r="6" spans="1:15" ht="14.25" x14ac:dyDescent="0.2">
      <c r="A6" s="4" t="s">
        <v>15</v>
      </c>
      <c r="B6" s="4" t="s">
        <v>16</v>
      </c>
      <c r="C6" s="4" t="s">
        <v>9</v>
      </c>
      <c r="D6" s="4" t="s">
        <v>10</v>
      </c>
      <c r="E6" s="1">
        <v>2</v>
      </c>
      <c r="F6" s="1" t="s">
        <v>17</v>
      </c>
      <c r="G6" s="1">
        <v>102</v>
      </c>
      <c r="H6" s="6">
        <f t="shared" ref="H6:H11" si="0">SUM(G6*2/3)</f>
        <v>68</v>
      </c>
      <c r="I6" s="6">
        <f t="shared" ref="I6:I11" si="1">G6*2/3*0.3</f>
        <v>20.399999999999999</v>
      </c>
      <c r="J6" s="1">
        <v>69</v>
      </c>
      <c r="K6" s="1">
        <f t="shared" ref="K6:K7" si="2">SUM(J6*0.4)</f>
        <v>27.6</v>
      </c>
      <c r="L6" s="6">
        <f>SUM(I6+K6)</f>
        <v>48</v>
      </c>
      <c r="M6" s="7" t="s">
        <v>76</v>
      </c>
      <c r="N6" s="2" t="s">
        <v>70</v>
      </c>
      <c r="O6" s="5"/>
    </row>
    <row r="7" spans="1:15" ht="14.25" x14ac:dyDescent="0.2">
      <c r="A7" s="4" t="s">
        <v>18</v>
      </c>
      <c r="B7" s="4" t="s">
        <v>19</v>
      </c>
      <c r="C7" s="4" t="s">
        <v>9</v>
      </c>
      <c r="D7" s="4" t="s">
        <v>10</v>
      </c>
      <c r="E7" s="1">
        <v>2</v>
      </c>
      <c r="F7" s="1" t="s">
        <v>20</v>
      </c>
      <c r="G7" s="1">
        <v>101.5</v>
      </c>
      <c r="H7" s="6">
        <f t="shared" si="0"/>
        <v>67.666666666666671</v>
      </c>
      <c r="I7" s="6">
        <f t="shared" si="1"/>
        <v>20.3</v>
      </c>
      <c r="J7" s="1">
        <v>64</v>
      </c>
      <c r="K7" s="1">
        <f t="shared" si="2"/>
        <v>25.6</v>
      </c>
      <c r="L7" s="6">
        <f>SUM(I7+K7)</f>
        <v>45.900000000000006</v>
      </c>
      <c r="M7" s="7" t="s">
        <v>77</v>
      </c>
      <c r="N7" s="2" t="s">
        <v>73</v>
      </c>
      <c r="O7" s="5"/>
    </row>
    <row r="8" spans="1:15" ht="14.25" x14ac:dyDescent="0.2">
      <c r="A8" s="4" t="s">
        <v>27</v>
      </c>
      <c r="B8" s="4" t="s">
        <v>28</v>
      </c>
      <c r="C8" s="4" t="s">
        <v>9</v>
      </c>
      <c r="D8" s="4" t="s">
        <v>10</v>
      </c>
      <c r="E8" s="1">
        <v>2</v>
      </c>
      <c r="F8" s="1" t="s">
        <v>29</v>
      </c>
      <c r="G8" s="1">
        <v>81</v>
      </c>
      <c r="H8" s="6">
        <f t="shared" si="0"/>
        <v>54</v>
      </c>
      <c r="I8" s="6">
        <f>G8*2/3*0.3</f>
        <v>16.2</v>
      </c>
      <c r="J8" s="1">
        <v>71</v>
      </c>
      <c r="K8" s="1">
        <f>SUM(J8*0.4)</f>
        <v>28.400000000000002</v>
      </c>
      <c r="L8" s="6">
        <f>SUM(I8+K8)</f>
        <v>44.6</v>
      </c>
      <c r="M8" s="7" t="s">
        <v>75</v>
      </c>
      <c r="N8" s="2" t="s">
        <v>69</v>
      </c>
      <c r="O8" s="5"/>
    </row>
    <row r="9" spans="1:15" ht="14.25" x14ac:dyDescent="0.2">
      <c r="A9" s="4" t="s">
        <v>24</v>
      </c>
      <c r="B9" s="4" t="s">
        <v>25</v>
      </c>
      <c r="C9" s="4" t="s">
        <v>9</v>
      </c>
      <c r="D9" s="4" t="s">
        <v>10</v>
      </c>
      <c r="E9" s="1">
        <v>2</v>
      </c>
      <c r="F9" s="1" t="s">
        <v>26</v>
      </c>
      <c r="G9" s="1">
        <v>83.5</v>
      </c>
      <c r="H9" s="6">
        <f t="shared" si="0"/>
        <v>55.666666666666664</v>
      </c>
      <c r="I9" s="6">
        <f t="shared" si="1"/>
        <v>16.7</v>
      </c>
      <c r="J9" s="1">
        <v>45</v>
      </c>
      <c r="K9" s="1"/>
      <c r="L9" s="6"/>
      <c r="M9" s="7"/>
      <c r="N9" s="2" t="s">
        <v>71</v>
      </c>
      <c r="O9" s="5" t="s">
        <v>81</v>
      </c>
    </row>
    <row r="10" spans="1:15" ht="14.25" x14ac:dyDescent="0.2">
      <c r="A10" s="4" t="s">
        <v>21</v>
      </c>
      <c r="B10" s="4" t="s">
        <v>22</v>
      </c>
      <c r="C10" s="4" t="s">
        <v>9</v>
      </c>
      <c r="D10" s="4" t="s">
        <v>10</v>
      </c>
      <c r="E10" s="1">
        <v>2</v>
      </c>
      <c r="F10" s="1" t="s">
        <v>23</v>
      </c>
      <c r="G10" s="1">
        <v>90</v>
      </c>
      <c r="H10" s="6">
        <f t="shared" si="0"/>
        <v>60</v>
      </c>
      <c r="I10" s="6">
        <f t="shared" si="1"/>
        <v>18</v>
      </c>
      <c r="J10" s="1">
        <v>35</v>
      </c>
      <c r="K10" s="1"/>
      <c r="L10" s="6"/>
      <c r="M10" s="7"/>
      <c r="N10" s="2" t="s">
        <v>71</v>
      </c>
      <c r="O10" s="5" t="s">
        <v>81</v>
      </c>
    </row>
    <row r="11" spans="1:15" ht="14.25" x14ac:dyDescent="0.2">
      <c r="A11" s="4" t="s">
        <v>7</v>
      </c>
      <c r="B11" s="4" t="s">
        <v>8</v>
      </c>
      <c r="C11" s="4" t="s">
        <v>9</v>
      </c>
      <c r="D11" s="4" t="s">
        <v>10</v>
      </c>
      <c r="E11" s="1">
        <v>2</v>
      </c>
      <c r="F11" s="1" t="s">
        <v>11</v>
      </c>
      <c r="G11" s="1">
        <v>110</v>
      </c>
      <c r="H11" s="6">
        <f t="shared" si="0"/>
        <v>73.333333333333329</v>
      </c>
      <c r="I11" s="6">
        <f t="shared" si="1"/>
        <v>21.999999999999996</v>
      </c>
      <c r="J11" s="1">
        <v>0</v>
      </c>
      <c r="K11" s="1"/>
      <c r="L11" s="6"/>
      <c r="M11" s="7"/>
      <c r="N11" s="2" t="s">
        <v>71</v>
      </c>
      <c r="O11" s="5" t="s">
        <v>68</v>
      </c>
    </row>
    <row r="12" spans="1:15" ht="14.25" x14ac:dyDescent="0.2">
      <c r="A12" s="8" t="s">
        <v>84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</row>
    <row r="13" spans="1:15" x14ac:dyDescent="0.15">
      <c r="A13" s="1" t="s">
        <v>0</v>
      </c>
      <c r="B13" s="1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72</v>
      </c>
      <c r="H13" s="2" t="s">
        <v>82</v>
      </c>
      <c r="I13" s="2" t="s">
        <v>78</v>
      </c>
      <c r="J13" s="2" t="s">
        <v>65</v>
      </c>
      <c r="K13" s="2" t="s">
        <v>79</v>
      </c>
      <c r="L13" s="2" t="s">
        <v>80</v>
      </c>
      <c r="M13" s="2" t="s">
        <v>6</v>
      </c>
      <c r="N13" s="3" t="s">
        <v>66</v>
      </c>
      <c r="O13" s="2" t="s">
        <v>67</v>
      </c>
    </row>
    <row r="14" spans="1:15" ht="14.25" x14ac:dyDescent="0.2">
      <c r="A14" s="4" t="s">
        <v>37</v>
      </c>
      <c r="B14" s="4" t="s">
        <v>38</v>
      </c>
      <c r="C14" s="4" t="s">
        <v>9</v>
      </c>
      <c r="D14" s="4" t="s">
        <v>32</v>
      </c>
      <c r="E14" s="1">
        <v>1</v>
      </c>
      <c r="F14" s="1" t="s">
        <v>39</v>
      </c>
      <c r="G14" s="1">
        <v>104</v>
      </c>
      <c r="H14" s="6">
        <f t="shared" ref="H14:H24" si="3">SUM(G14*2/3)</f>
        <v>69.333333333333329</v>
      </c>
      <c r="I14" s="6">
        <f t="shared" ref="I14:I24" si="4">G14*2/3*0.3</f>
        <v>20.799999999999997</v>
      </c>
      <c r="J14" s="1">
        <v>72</v>
      </c>
      <c r="K14" s="1">
        <f t="shared" ref="K14:K17" si="5">SUM(J14*0.4)</f>
        <v>28.8</v>
      </c>
      <c r="L14" s="6">
        <f>SUM(I14+K14)</f>
        <v>49.599999999999994</v>
      </c>
      <c r="M14" s="7">
        <v>1</v>
      </c>
      <c r="N14" s="2" t="s">
        <v>69</v>
      </c>
      <c r="O14" s="5"/>
    </row>
    <row r="15" spans="1:15" ht="14.25" x14ac:dyDescent="0.2">
      <c r="A15" s="4" t="s">
        <v>30</v>
      </c>
      <c r="B15" s="4" t="s">
        <v>31</v>
      </c>
      <c r="C15" s="4" t="s">
        <v>9</v>
      </c>
      <c r="D15" s="4" t="s">
        <v>32</v>
      </c>
      <c r="E15" s="1">
        <v>1</v>
      </c>
      <c r="F15" s="1" t="s">
        <v>33</v>
      </c>
      <c r="G15" s="1">
        <v>108</v>
      </c>
      <c r="H15" s="6">
        <f t="shared" si="3"/>
        <v>72</v>
      </c>
      <c r="I15" s="6">
        <f>G15*2/3*0.3</f>
        <v>21.599999999999998</v>
      </c>
      <c r="J15" s="1">
        <v>60</v>
      </c>
      <c r="K15" s="1">
        <f>SUM(J15*0.4)</f>
        <v>24</v>
      </c>
      <c r="L15" s="6">
        <f>SUM(I15+K15)</f>
        <v>45.599999999999994</v>
      </c>
      <c r="M15" s="7" t="s">
        <v>76</v>
      </c>
      <c r="N15" s="2" t="s">
        <v>69</v>
      </c>
      <c r="O15" s="5"/>
    </row>
    <row r="16" spans="1:15" ht="14.25" x14ac:dyDescent="0.2">
      <c r="A16" s="4" t="s">
        <v>43</v>
      </c>
      <c r="B16" s="4" t="s">
        <v>44</v>
      </c>
      <c r="C16" s="4" t="s">
        <v>9</v>
      </c>
      <c r="D16" s="4" t="s">
        <v>32</v>
      </c>
      <c r="E16" s="1">
        <v>1</v>
      </c>
      <c r="F16" s="1" t="s">
        <v>45</v>
      </c>
      <c r="G16" s="1">
        <v>96</v>
      </c>
      <c r="H16" s="6">
        <f t="shared" si="3"/>
        <v>64</v>
      </c>
      <c r="I16" s="6">
        <f t="shared" si="4"/>
        <v>19.2</v>
      </c>
      <c r="J16" s="1">
        <v>65</v>
      </c>
      <c r="K16" s="1">
        <f t="shared" si="5"/>
        <v>26</v>
      </c>
      <c r="L16" s="6">
        <f>SUM(I16+K16)</f>
        <v>45.2</v>
      </c>
      <c r="M16" s="7" t="s">
        <v>77</v>
      </c>
      <c r="N16" s="2" t="s">
        <v>69</v>
      </c>
      <c r="O16" s="5"/>
    </row>
    <row r="17" spans="1:15" ht="14.25" x14ac:dyDescent="0.2">
      <c r="A17" s="4" t="s">
        <v>49</v>
      </c>
      <c r="B17" s="4" t="s">
        <v>50</v>
      </c>
      <c r="C17" s="4" t="s">
        <v>9</v>
      </c>
      <c r="D17" s="4" t="s">
        <v>32</v>
      </c>
      <c r="E17" s="1">
        <v>1</v>
      </c>
      <c r="F17" s="1" t="s">
        <v>51</v>
      </c>
      <c r="G17" s="1">
        <v>91.5</v>
      </c>
      <c r="H17" s="6">
        <f t="shared" si="3"/>
        <v>61</v>
      </c>
      <c r="I17" s="6">
        <f t="shared" si="4"/>
        <v>18.3</v>
      </c>
      <c r="J17" s="1">
        <v>60</v>
      </c>
      <c r="K17" s="1">
        <f t="shared" si="5"/>
        <v>24</v>
      </c>
      <c r="L17" s="6">
        <f>SUM(I17+K17)</f>
        <v>42.3</v>
      </c>
      <c r="M17" s="7" t="s">
        <v>74</v>
      </c>
      <c r="N17" s="2" t="s">
        <v>71</v>
      </c>
      <c r="O17" s="5"/>
    </row>
    <row r="18" spans="1:15" ht="14.25" x14ac:dyDescent="0.2">
      <c r="A18" s="4" t="s">
        <v>34</v>
      </c>
      <c r="B18" s="4" t="s">
        <v>35</v>
      </c>
      <c r="C18" s="4" t="s">
        <v>9</v>
      </c>
      <c r="D18" s="4" t="s">
        <v>32</v>
      </c>
      <c r="E18" s="1">
        <v>1</v>
      </c>
      <c r="F18" s="1" t="s">
        <v>36</v>
      </c>
      <c r="G18" s="1">
        <v>107</v>
      </c>
      <c r="H18" s="6">
        <f t="shared" si="3"/>
        <v>71.333333333333329</v>
      </c>
      <c r="I18" s="6">
        <f t="shared" si="4"/>
        <v>21.4</v>
      </c>
      <c r="J18" s="1">
        <v>47</v>
      </c>
      <c r="K18" s="1"/>
      <c r="L18" s="6"/>
      <c r="M18" s="7"/>
      <c r="N18" s="2" t="s">
        <v>71</v>
      </c>
      <c r="O18" s="5" t="s">
        <v>81</v>
      </c>
    </row>
    <row r="19" spans="1:15" ht="14.25" x14ac:dyDescent="0.2">
      <c r="A19" s="4" t="s">
        <v>40</v>
      </c>
      <c r="B19" s="4" t="s">
        <v>41</v>
      </c>
      <c r="C19" s="4" t="s">
        <v>9</v>
      </c>
      <c r="D19" s="4" t="s">
        <v>32</v>
      </c>
      <c r="E19" s="1">
        <v>1</v>
      </c>
      <c r="F19" s="1" t="s">
        <v>42</v>
      </c>
      <c r="G19" s="1">
        <v>96.5</v>
      </c>
      <c r="H19" s="6">
        <f t="shared" si="3"/>
        <v>64.333333333333329</v>
      </c>
      <c r="I19" s="6">
        <f t="shared" si="4"/>
        <v>19.299999999999997</v>
      </c>
      <c r="J19" s="1">
        <v>43</v>
      </c>
      <c r="K19" s="1"/>
      <c r="L19" s="6"/>
      <c r="M19" s="7"/>
      <c r="N19" s="2" t="s">
        <v>71</v>
      </c>
      <c r="O19" s="5" t="s">
        <v>81</v>
      </c>
    </row>
    <row r="20" spans="1:15" ht="14.25" x14ac:dyDescent="0.2">
      <c r="A20" s="4" t="s">
        <v>52</v>
      </c>
      <c r="B20" s="4" t="s">
        <v>53</v>
      </c>
      <c r="C20" s="4" t="s">
        <v>9</v>
      </c>
      <c r="D20" s="4" t="s">
        <v>32</v>
      </c>
      <c r="E20" s="1">
        <v>1</v>
      </c>
      <c r="F20" s="1" t="s">
        <v>54</v>
      </c>
      <c r="G20" s="1">
        <v>91</v>
      </c>
      <c r="H20" s="6">
        <f t="shared" si="3"/>
        <v>60.666666666666664</v>
      </c>
      <c r="I20" s="6">
        <f t="shared" si="4"/>
        <v>18.2</v>
      </c>
      <c r="J20" s="1">
        <v>33</v>
      </c>
      <c r="K20" s="1"/>
      <c r="L20" s="6"/>
      <c r="M20" s="7"/>
      <c r="N20" s="2" t="s">
        <v>71</v>
      </c>
      <c r="O20" s="5" t="s">
        <v>81</v>
      </c>
    </row>
    <row r="21" spans="1:15" ht="14.25" x14ac:dyDescent="0.2">
      <c r="A21" s="4" t="s">
        <v>55</v>
      </c>
      <c r="B21" s="4" t="s">
        <v>56</v>
      </c>
      <c r="C21" s="4" t="s">
        <v>9</v>
      </c>
      <c r="D21" s="4" t="s">
        <v>32</v>
      </c>
      <c r="E21" s="1">
        <v>1</v>
      </c>
      <c r="F21" s="1" t="s">
        <v>57</v>
      </c>
      <c r="G21" s="1">
        <v>90</v>
      </c>
      <c r="H21" s="6">
        <f t="shared" si="3"/>
        <v>60</v>
      </c>
      <c r="I21" s="6">
        <f t="shared" si="4"/>
        <v>18</v>
      </c>
      <c r="J21" s="1">
        <v>28</v>
      </c>
      <c r="K21" s="1"/>
      <c r="L21" s="6"/>
      <c r="M21" s="7"/>
      <c r="N21" s="2" t="s">
        <v>71</v>
      </c>
      <c r="O21" s="5" t="s">
        <v>81</v>
      </c>
    </row>
    <row r="22" spans="1:15" ht="14.25" x14ac:dyDescent="0.2">
      <c r="A22" s="4" t="s">
        <v>61</v>
      </c>
      <c r="B22" s="4" t="s">
        <v>62</v>
      </c>
      <c r="C22" s="4" t="s">
        <v>9</v>
      </c>
      <c r="D22" s="4" t="s">
        <v>32</v>
      </c>
      <c r="E22" s="1">
        <v>1</v>
      </c>
      <c r="F22" s="1" t="s">
        <v>63</v>
      </c>
      <c r="G22" s="1">
        <v>87.5</v>
      </c>
      <c r="H22" s="6">
        <f t="shared" si="3"/>
        <v>58.333333333333336</v>
      </c>
      <c r="I22" s="6">
        <f t="shared" si="4"/>
        <v>17.5</v>
      </c>
      <c r="J22" s="1">
        <v>28</v>
      </c>
      <c r="K22" s="1"/>
      <c r="L22" s="6"/>
      <c r="M22" s="7"/>
      <c r="N22" s="2" t="s">
        <v>71</v>
      </c>
      <c r="O22" s="5" t="s">
        <v>81</v>
      </c>
    </row>
    <row r="23" spans="1:15" ht="14.25" x14ac:dyDescent="0.2">
      <c r="A23" s="4" t="s">
        <v>46</v>
      </c>
      <c r="B23" s="4" t="s">
        <v>47</v>
      </c>
      <c r="C23" s="4" t="s">
        <v>9</v>
      </c>
      <c r="D23" s="4" t="s">
        <v>32</v>
      </c>
      <c r="E23" s="1">
        <v>1</v>
      </c>
      <c r="F23" s="1" t="s">
        <v>48</v>
      </c>
      <c r="G23" s="1">
        <v>93.5</v>
      </c>
      <c r="H23" s="6">
        <f t="shared" si="3"/>
        <v>62.333333333333336</v>
      </c>
      <c r="I23" s="6">
        <f t="shared" si="4"/>
        <v>18.7</v>
      </c>
      <c r="J23" s="1">
        <v>0</v>
      </c>
      <c r="K23" s="1"/>
      <c r="L23" s="6"/>
      <c r="M23" s="7"/>
      <c r="N23" s="2" t="s">
        <v>71</v>
      </c>
      <c r="O23" s="5" t="s">
        <v>68</v>
      </c>
    </row>
    <row r="24" spans="1:15" ht="14.25" x14ac:dyDescent="0.2">
      <c r="A24" s="4" t="s">
        <v>58</v>
      </c>
      <c r="B24" s="4" t="s">
        <v>59</v>
      </c>
      <c r="C24" s="4" t="s">
        <v>9</v>
      </c>
      <c r="D24" s="4" t="s">
        <v>32</v>
      </c>
      <c r="E24" s="1">
        <v>1</v>
      </c>
      <c r="F24" s="1" t="s">
        <v>60</v>
      </c>
      <c r="G24" s="1">
        <v>87.5</v>
      </c>
      <c r="H24" s="6">
        <f t="shared" si="3"/>
        <v>58.333333333333336</v>
      </c>
      <c r="I24" s="6">
        <f t="shared" si="4"/>
        <v>17.5</v>
      </c>
      <c r="J24" s="1">
        <v>0</v>
      </c>
      <c r="K24" s="1"/>
      <c r="L24" s="6"/>
      <c r="M24" s="7"/>
      <c r="N24" s="2" t="s">
        <v>71</v>
      </c>
      <c r="O24" s="5" t="s">
        <v>68</v>
      </c>
    </row>
  </sheetData>
  <autoFilter ref="N1:N24"/>
  <mergeCells count="3">
    <mergeCell ref="A1:O1"/>
    <mergeCell ref="A12:O12"/>
    <mergeCell ref="A3:O3"/>
  </mergeCells>
  <phoneticPr fontId="2" type="noConversion"/>
  <pageMargins left="0.25" right="0.25" top="0.75" bottom="0.75" header="0.3" footer="0.3"/>
  <pageSetup paperSize="9" scale="8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2016-08-09T08:34:39Z</dcterms:modified>
</cp:coreProperties>
</file>